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'Arkusz1'!$B$1:$M$28</definedName>
  </definedNames>
  <calcPr fullCalcOnLoad="1"/>
</workbook>
</file>

<file path=xl/sharedStrings.xml><?xml version="1.0" encoding="utf-8"?>
<sst xmlns="http://schemas.openxmlformats.org/spreadsheetml/2006/main" count="26" uniqueCount="26">
  <si>
    <t>RAZEM</t>
  </si>
  <si>
    <t>w 99 r. nie ma rozbicia wynagrodzeń na MHL</t>
  </si>
  <si>
    <t xml:space="preserve"> - zabezpieczenie antykorozyjne konstrukcji dachu, wykonanie instalacji odzysku ciepła, modernizacja schodów wejściowych do budynku MHL</t>
  </si>
  <si>
    <t xml:space="preserve"> - zabezpieczenie antykorozyjne konstrukcji dachu, wymiana drzwi wejściowych</t>
  </si>
  <si>
    <t xml:space="preserve"> - modernizacja systemu chłodzenia, przyłącz c.o., remont szatni, komputer do obsługi zegarów sportowych</t>
  </si>
  <si>
    <t xml:space="preserve"> - koncepcja modernizacji systemu chłodzenia</t>
  </si>
  <si>
    <t xml:space="preserve"> - modernizacja przyłączy wod-kan</t>
  </si>
  <si>
    <t xml:space="preserve"> - zakup rolby</t>
  </si>
  <si>
    <t xml:space="preserve"> - nagłośnienie</t>
  </si>
  <si>
    <t xml:space="preserve"> - modernizacja pomieszczeń i inne</t>
  </si>
  <si>
    <t xml:space="preserve"> - tablice elektroniczne</t>
  </si>
  <si>
    <t xml:space="preserve"> - dokumentacja modernizacji obiektów MHL</t>
  </si>
  <si>
    <t xml:space="preserve"> - modernizacja szatni, sanitariatów i boksów zawodniczych</t>
  </si>
  <si>
    <t xml:space="preserve"> - wykonanie kotłowni olejowo-gazowej</t>
  </si>
  <si>
    <t xml:space="preserve"> w tym:</t>
  </si>
  <si>
    <t>ROK</t>
  </si>
  <si>
    <t>I. Wydatki bieżące</t>
  </si>
  <si>
    <t>II. Wydatki inwestycyjne</t>
  </si>
  <si>
    <t>RAZEM (I. + II.)</t>
  </si>
  <si>
    <t xml:space="preserve"> - modernizacja układu chłodzenia na Miejskiej Hali Lodowej</t>
  </si>
  <si>
    <t xml:space="preserve"> - zakup osłon na bandy na Miejskiej Hali Lodowej</t>
  </si>
  <si>
    <t xml:space="preserve"> - wykonanie instalacji wewnętrznej gazowej w kotłowni wraz z wymianą palników</t>
  </si>
  <si>
    <t xml:space="preserve"> - stacja redukcyjno - pomiarowa gazu</t>
  </si>
  <si>
    <t xml:space="preserve"> - wymiana krzesełek na widowni, schody i platformy </t>
  </si>
  <si>
    <t>Informacja Burmistrza Miasta Nowy Targ dla Rady Miasta Nowy Targ  w sprawie wydatków z budżetu miasta na Miejską Halę Lodową w latach 1999-2008</t>
  </si>
  <si>
    <t xml:space="preserve"> - wymiana sieci i instalacji c.o. szatni zawodniczych i dostosowanie do współpracy z kotłownią olejową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</si>
</sst>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workbookViewId="0" topLeftCell="A1">
      <selection activeCell="B26" sqref="B26"/>
    </sheetView>
  </sheetViews>
  <sheetFormatPr defaultColWidth="9.140625" defaultRowHeight="12.75"/>
  <cols>
    <col min="2" max="2" width="44.8515625" style="0" customWidth="1"/>
    <col min="3" max="3" width="9.57421875" style="0" bestFit="1" customWidth="1"/>
    <col min="4" max="11" width="11.421875" style="0" bestFit="1" customWidth="1"/>
    <col min="12" max="12" width="13.00390625" style="0" bestFit="1" customWidth="1"/>
    <col min="13" max="13" width="14.421875" style="0" bestFit="1" customWidth="1"/>
    <col min="14" max="14" width="9.28125" style="0" bestFit="1" customWidth="1"/>
  </cols>
  <sheetData>
    <row r="2" spans="2:13" ht="55.5" customHeight="1">
      <c r="B2" s="14" t="s">
        <v>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3" ht="25.5" customHeight="1">
      <c r="B4" s="10" t="s">
        <v>15</v>
      </c>
      <c r="C4" s="11">
        <v>1999</v>
      </c>
      <c r="D4" s="11">
        <v>2000</v>
      </c>
      <c r="E4" s="11">
        <v>2001</v>
      </c>
      <c r="F4" s="11">
        <v>2002</v>
      </c>
      <c r="G4" s="11">
        <v>2003</v>
      </c>
      <c r="H4" s="11">
        <v>2004</v>
      </c>
      <c r="I4" s="11">
        <v>2005</v>
      </c>
      <c r="J4" s="11">
        <v>2006</v>
      </c>
      <c r="K4" s="11">
        <v>2007</v>
      </c>
      <c r="L4" s="11">
        <v>2008</v>
      </c>
      <c r="M4" s="11" t="s">
        <v>0</v>
      </c>
    </row>
    <row r="5" spans="2:14" s="1" customFormat="1" ht="15">
      <c r="B5" s="6" t="s">
        <v>16</v>
      </c>
      <c r="C5" s="7">
        <f>30940+123724+8232+6625+17767</f>
        <v>187288</v>
      </c>
      <c r="D5" s="7">
        <f>1606204-30000</f>
        <v>1576204</v>
      </c>
      <c r="E5" s="7">
        <f>1041717-30000</f>
        <v>1011717</v>
      </c>
      <c r="F5" s="7">
        <f>907444-30000</f>
        <v>877444</v>
      </c>
      <c r="G5" s="7">
        <f>965432-30725</f>
        <v>934707</v>
      </c>
      <c r="H5" s="7">
        <f>1045614-56142</f>
        <v>989472</v>
      </c>
      <c r="I5" s="7">
        <f>896742-30000</f>
        <v>866742</v>
      </c>
      <c r="J5" s="7">
        <f>904369-30000</f>
        <v>874369</v>
      </c>
      <c r="K5" s="7">
        <f>1019681-30000</f>
        <v>989681</v>
      </c>
      <c r="L5" s="7">
        <f>1047911-30000</f>
        <v>1017911</v>
      </c>
      <c r="M5" s="7">
        <f>SUM(C5:L5)</f>
        <v>9325535</v>
      </c>
      <c r="N5" s="1" t="s">
        <v>1</v>
      </c>
    </row>
    <row r="6" spans="2:13" ht="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7"/>
    </row>
    <row r="7" spans="2:13" s="1" customFormat="1" ht="15">
      <c r="B7" s="6" t="s">
        <v>17</v>
      </c>
      <c r="C7" s="7">
        <f>48740+439152</f>
        <v>487892</v>
      </c>
      <c r="D7" s="7">
        <v>499868</v>
      </c>
      <c r="E7" s="7">
        <f>SUM(E11:E15)</f>
        <v>1816245</v>
      </c>
      <c r="F7" s="7">
        <f>+F16</f>
        <v>258719.03</v>
      </c>
      <c r="G7" s="7">
        <f>SUM(G17:G20)</f>
        <v>220093</v>
      </c>
      <c r="H7" s="7">
        <f>+H21</f>
        <v>2003858</v>
      </c>
      <c r="I7" s="7">
        <f>+I22</f>
        <v>149678</v>
      </c>
      <c r="J7" s="7">
        <v>1089848</v>
      </c>
      <c r="K7" s="7">
        <f>+K24</f>
        <v>36820</v>
      </c>
      <c r="L7" s="7">
        <f>+L26+L25</f>
        <v>302682</v>
      </c>
      <c r="M7" s="7">
        <f>SUM(C7:L7)</f>
        <v>6865703.029999999</v>
      </c>
    </row>
    <row r="8" spans="2:13" s="1" customFormat="1" ht="15">
      <c r="B8" s="6" t="s">
        <v>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s="1" customFormat="1" ht="12.75">
      <c r="B9" s="15" t="s">
        <v>13</v>
      </c>
      <c r="C9" s="2">
        <f>+C7</f>
        <v>487892</v>
      </c>
      <c r="D9" s="3"/>
      <c r="E9" s="2"/>
      <c r="F9" s="2"/>
      <c r="G9" s="2"/>
      <c r="H9" s="2"/>
      <c r="I9" s="2"/>
      <c r="J9" s="2"/>
      <c r="K9" s="2"/>
      <c r="L9" s="2"/>
      <c r="M9" s="4"/>
    </row>
    <row r="10" spans="2:13" s="1" customFormat="1" ht="25.5">
      <c r="B10" s="15" t="s">
        <v>12</v>
      </c>
      <c r="C10" s="2"/>
      <c r="D10" s="2">
        <f>+D7</f>
        <v>499868</v>
      </c>
      <c r="E10" s="2"/>
      <c r="F10" s="2"/>
      <c r="G10" s="2"/>
      <c r="H10" s="2"/>
      <c r="I10" s="2"/>
      <c r="J10" s="2"/>
      <c r="K10" s="2"/>
      <c r="L10" s="2"/>
      <c r="M10" s="4"/>
    </row>
    <row r="11" spans="2:13" s="1" customFormat="1" ht="12.75">
      <c r="B11" s="15" t="s">
        <v>9</v>
      </c>
      <c r="C11" s="2"/>
      <c r="D11" s="3"/>
      <c r="E11" s="2">
        <v>349361</v>
      </c>
      <c r="F11" s="2"/>
      <c r="G11" s="2"/>
      <c r="H11" s="2"/>
      <c r="I11" s="2"/>
      <c r="J11" s="2"/>
      <c r="K11" s="2"/>
      <c r="L11" s="2"/>
      <c r="M11" s="4"/>
    </row>
    <row r="12" spans="2:13" s="1" customFormat="1" ht="12.75">
      <c r="B12" s="15" t="s">
        <v>10</v>
      </c>
      <c r="C12" s="2"/>
      <c r="D12" s="3"/>
      <c r="E12" s="2">
        <v>271260</v>
      </c>
      <c r="F12" s="2"/>
      <c r="G12" s="2"/>
      <c r="H12" s="2"/>
      <c r="I12" s="2"/>
      <c r="J12" s="2"/>
      <c r="K12" s="2"/>
      <c r="L12" s="2"/>
      <c r="M12" s="4"/>
    </row>
    <row r="13" spans="2:13" s="1" customFormat="1" ht="12.75">
      <c r="B13" s="15" t="s">
        <v>8</v>
      </c>
      <c r="C13" s="2"/>
      <c r="D13" s="3"/>
      <c r="E13" s="2">
        <v>346289</v>
      </c>
      <c r="F13" s="2"/>
      <c r="G13" s="2"/>
      <c r="H13" s="2"/>
      <c r="I13" s="2"/>
      <c r="J13" s="2"/>
      <c r="K13" s="2"/>
      <c r="L13" s="2"/>
      <c r="M13" s="4"/>
    </row>
    <row r="14" spans="2:13" s="1" customFormat="1" ht="12.75">
      <c r="B14" s="15" t="s">
        <v>7</v>
      </c>
      <c r="C14" s="2"/>
      <c r="D14" s="3"/>
      <c r="E14" s="2">
        <v>436761</v>
      </c>
      <c r="F14" s="5"/>
      <c r="G14" s="2"/>
      <c r="H14" s="2"/>
      <c r="I14" s="2"/>
      <c r="J14" s="2"/>
      <c r="K14" s="2"/>
      <c r="L14" s="2"/>
      <c r="M14" s="4"/>
    </row>
    <row r="15" spans="2:13" s="1" customFormat="1" ht="13.5" customHeight="1">
      <c r="B15" s="15" t="s">
        <v>23</v>
      </c>
      <c r="C15" s="2"/>
      <c r="D15" s="3"/>
      <c r="E15" s="2">
        <v>412574</v>
      </c>
      <c r="F15" s="2"/>
      <c r="G15" s="2"/>
      <c r="H15" s="2"/>
      <c r="I15" s="2"/>
      <c r="J15" s="2"/>
      <c r="K15" s="2"/>
      <c r="L15" s="2"/>
      <c r="M15" s="4"/>
    </row>
    <row r="16" spans="2:13" s="1" customFormat="1" ht="12.75">
      <c r="B16" s="15" t="s">
        <v>6</v>
      </c>
      <c r="C16" s="2"/>
      <c r="D16" s="3"/>
      <c r="E16" s="2"/>
      <c r="F16" s="2">
        <v>258719.03</v>
      </c>
      <c r="G16" s="2"/>
      <c r="H16" s="2"/>
      <c r="I16" s="2"/>
      <c r="J16" s="2"/>
      <c r="K16" s="2"/>
      <c r="L16" s="2"/>
      <c r="M16" s="4"/>
    </row>
    <row r="17" spans="2:13" s="1" customFormat="1" ht="12.75">
      <c r="B17" s="15" t="s">
        <v>22</v>
      </c>
      <c r="C17" s="2"/>
      <c r="D17" s="3"/>
      <c r="E17" s="2"/>
      <c r="F17" s="2"/>
      <c r="G17" s="2">
        <v>44530</v>
      </c>
      <c r="H17" s="2"/>
      <c r="I17" s="2"/>
      <c r="J17" s="2"/>
      <c r="K17" s="2"/>
      <c r="L17" s="2"/>
      <c r="M17" s="4"/>
    </row>
    <row r="18" spans="2:13" s="1" customFormat="1" ht="25.5">
      <c r="B18" s="15" t="s">
        <v>21</v>
      </c>
      <c r="C18" s="2"/>
      <c r="D18" s="3"/>
      <c r="E18" s="2"/>
      <c r="F18" s="2"/>
      <c r="G18" s="2">
        <v>81000</v>
      </c>
      <c r="H18" s="2"/>
      <c r="I18" s="2"/>
      <c r="J18" s="2"/>
      <c r="K18" s="2"/>
      <c r="L18" s="2"/>
      <c r="M18" s="4"/>
    </row>
    <row r="19" spans="2:13" s="1" customFormat="1" ht="26.25" customHeight="1">
      <c r="B19" s="15" t="s">
        <v>25</v>
      </c>
      <c r="C19" s="2"/>
      <c r="D19" s="3"/>
      <c r="E19" s="2"/>
      <c r="F19" s="2"/>
      <c r="G19" s="2">
        <v>81143</v>
      </c>
      <c r="H19" s="2"/>
      <c r="I19" s="2"/>
      <c r="J19" s="2"/>
      <c r="K19" s="2"/>
      <c r="L19" s="2"/>
      <c r="M19" s="4"/>
    </row>
    <row r="20" spans="2:13" s="1" customFormat="1" ht="12.75">
      <c r="B20" s="15" t="s">
        <v>5</v>
      </c>
      <c r="C20" s="2"/>
      <c r="D20" s="3"/>
      <c r="E20" s="2"/>
      <c r="F20" s="2"/>
      <c r="G20" s="2">
        <v>13420</v>
      </c>
      <c r="H20" s="2"/>
      <c r="I20" s="2"/>
      <c r="J20" s="2"/>
      <c r="K20" s="2"/>
      <c r="L20" s="2"/>
      <c r="M20" s="4"/>
    </row>
    <row r="21" spans="2:13" s="1" customFormat="1" ht="38.25">
      <c r="B21" s="15" t="s">
        <v>4</v>
      </c>
      <c r="C21" s="2"/>
      <c r="D21" s="3"/>
      <c r="E21" s="2"/>
      <c r="F21" s="2"/>
      <c r="G21" s="2"/>
      <c r="H21" s="2">
        <f>1998406+5452</f>
        <v>2003858</v>
      </c>
      <c r="I21" s="2"/>
      <c r="J21" s="2"/>
      <c r="K21" s="2"/>
      <c r="L21" s="2"/>
      <c r="M21" s="4"/>
    </row>
    <row r="22" spans="2:13" s="1" customFormat="1" ht="25.5">
      <c r="B22" s="15" t="s">
        <v>3</v>
      </c>
      <c r="C22" s="2"/>
      <c r="D22" s="3"/>
      <c r="E22" s="2"/>
      <c r="F22" s="2"/>
      <c r="G22" s="2"/>
      <c r="H22" s="2"/>
      <c r="I22" s="2">
        <v>149678</v>
      </c>
      <c r="J22" s="2"/>
      <c r="K22" s="2"/>
      <c r="L22" s="2"/>
      <c r="M22" s="4"/>
    </row>
    <row r="23" spans="2:13" s="1" customFormat="1" ht="39" customHeight="1">
      <c r="B23" s="15" t="s">
        <v>2</v>
      </c>
      <c r="C23" s="2"/>
      <c r="D23" s="3"/>
      <c r="E23" s="2"/>
      <c r="F23" s="2"/>
      <c r="G23" s="2"/>
      <c r="H23" s="2"/>
      <c r="I23" s="2"/>
      <c r="J23" s="2">
        <f>+J7</f>
        <v>1089848</v>
      </c>
      <c r="K23" s="2"/>
      <c r="L23" s="2"/>
      <c r="M23" s="4"/>
    </row>
    <row r="24" spans="2:13" s="1" customFormat="1" ht="12.75">
      <c r="B24" s="15" t="s">
        <v>11</v>
      </c>
      <c r="C24" s="2"/>
      <c r="D24" s="3"/>
      <c r="E24" s="2"/>
      <c r="F24" s="2"/>
      <c r="G24" s="2"/>
      <c r="H24" s="2"/>
      <c r="I24" s="2"/>
      <c r="J24" s="2"/>
      <c r="K24" s="2">
        <v>36820</v>
      </c>
      <c r="L24" s="2"/>
      <c r="M24" s="4"/>
    </row>
    <row r="25" spans="2:13" s="1" customFormat="1" ht="12.75">
      <c r="B25" s="15" t="s">
        <v>20</v>
      </c>
      <c r="C25" s="2"/>
      <c r="D25" s="3"/>
      <c r="E25" s="2"/>
      <c r="F25" s="2"/>
      <c r="G25" s="2"/>
      <c r="H25" s="2"/>
      <c r="I25" s="2"/>
      <c r="J25" s="2"/>
      <c r="K25" s="2"/>
      <c r="L25" s="2">
        <v>42700</v>
      </c>
      <c r="M25" s="4"/>
    </row>
    <row r="26" spans="2:13" ht="25.5">
      <c r="B26" s="15" t="s">
        <v>19</v>
      </c>
      <c r="C26" s="2"/>
      <c r="D26" s="3"/>
      <c r="E26" s="2"/>
      <c r="F26" s="2"/>
      <c r="G26" s="2"/>
      <c r="H26" s="2"/>
      <c r="I26" s="2"/>
      <c r="J26" s="2"/>
      <c r="K26" s="2"/>
      <c r="L26" s="2">
        <v>259982</v>
      </c>
      <c r="M26" s="4"/>
    </row>
    <row r="27" spans="2:13" ht="39.75" customHeight="1">
      <c r="B27" s="12" t="s">
        <v>18</v>
      </c>
      <c r="C27" s="13">
        <f>SUM(C5:C7)</f>
        <v>675180</v>
      </c>
      <c r="D27" s="13">
        <f>SUM(D5:D7)</f>
        <v>2076072</v>
      </c>
      <c r="E27" s="13">
        <f>SUM(E5:E7)</f>
        <v>2827962</v>
      </c>
      <c r="F27" s="13">
        <f>SUM(F5:F7)</f>
        <v>1136163.03</v>
      </c>
      <c r="G27" s="13">
        <f>SUM(G5:G7)</f>
        <v>1154800</v>
      </c>
      <c r="H27" s="13">
        <f>SUM(H5:H7)</f>
        <v>2993330</v>
      </c>
      <c r="I27" s="13">
        <f>SUM(I5:I7)</f>
        <v>1016420</v>
      </c>
      <c r="J27" s="13">
        <f>SUM(J5:J7)</f>
        <v>1964217</v>
      </c>
      <c r="K27" s="13">
        <f>SUM(K5:K7)</f>
        <v>1026501</v>
      </c>
      <c r="L27" s="13">
        <f>SUM(L5:L7)</f>
        <v>1320593</v>
      </c>
      <c r="M27" s="13">
        <f>SUM(M5:M7)</f>
        <v>16191238.03</v>
      </c>
    </row>
  </sheetData>
  <mergeCells count="1">
    <mergeCell ref="B2:M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&amp;CPrzygotował(a) Łukasz Dłubacz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Dłubacz</dc:creator>
  <cp:keywords/>
  <dc:description/>
  <cp:lastModifiedBy>Urząd Miasta</cp:lastModifiedBy>
  <cp:lastPrinted>2009-04-27T10:54:37Z</cp:lastPrinted>
  <dcterms:created xsi:type="dcterms:W3CDTF">2009-03-30T12:38:22Z</dcterms:created>
  <dcterms:modified xsi:type="dcterms:W3CDTF">2009-04-27T10:54:39Z</dcterms:modified>
  <cp:category/>
  <cp:version/>
  <cp:contentType/>
  <cp:contentStatus/>
</cp:coreProperties>
</file>